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welli\Documents\Arquivos\Resolver\"/>
    </mc:Choice>
  </mc:AlternateContent>
  <xr:revisionPtr revIDLastSave="0" documentId="13_ncr:1_{AE9643DE-ACFC-4DEC-9AE4-BBB9E38360C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nálise financeira pessoal sim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4" i="1" s="1"/>
  <c r="E8" i="1"/>
  <c r="E4" i="1" s="1"/>
  <c r="D8" i="1"/>
  <c r="D34" i="1"/>
  <c r="E34" i="1"/>
  <c r="F34" i="1"/>
  <c r="G34" i="1"/>
  <c r="D16" i="1"/>
  <c r="F20" i="1"/>
  <c r="E20" i="1"/>
  <c r="E16" i="1" s="1"/>
  <c r="D20" i="1"/>
  <c r="G20" i="1" s="1"/>
  <c r="G5" i="1"/>
  <c r="G6" i="1"/>
  <c r="G7" i="1"/>
  <c r="G9" i="1"/>
  <c r="G10" i="1"/>
  <c r="G11" i="1"/>
  <c r="G12" i="1"/>
  <c r="G13" i="1"/>
  <c r="G14" i="1"/>
  <c r="G15" i="1"/>
  <c r="G17" i="1"/>
  <c r="G18" i="1"/>
  <c r="G19" i="1"/>
  <c r="G21" i="1"/>
  <c r="G22" i="1"/>
  <c r="G23" i="1"/>
  <c r="G24" i="1"/>
  <c r="G25" i="1"/>
  <c r="G51" i="1"/>
  <c r="G26" i="1"/>
  <c r="G27" i="1"/>
  <c r="G28" i="1"/>
  <c r="G29" i="1"/>
  <c r="G30" i="1"/>
  <c r="G31" i="1"/>
  <c r="G32" i="1"/>
  <c r="G33" i="1"/>
  <c r="G35" i="1"/>
  <c r="G36" i="1"/>
  <c r="G37" i="1"/>
  <c r="G38" i="1"/>
  <c r="G39" i="1"/>
  <c r="G40" i="1"/>
  <c r="G41" i="1"/>
  <c r="J21" i="1" s="1"/>
  <c r="G42" i="1"/>
  <c r="G43" i="1"/>
  <c r="G44" i="1"/>
  <c r="G45" i="1"/>
  <c r="G46" i="1"/>
  <c r="G47" i="1"/>
  <c r="G48" i="1"/>
  <c r="G49" i="1"/>
  <c r="G50" i="1"/>
  <c r="G52" i="1"/>
  <c r="J26" i="1" s="1"/>
  <c r="G53" i="1"/>
  <c r="G54" i="1"/>
  <c r="G55" i="1"/>
  <c r="G56" i="1"/>
  <c r="F16" i="1"/>
  <c r="G8" i="1" l="1"/>
  <c r="D4" i="1"/>
  <c r="J4" i="1" s="1"/>
  <c r="E57" i="1"/>
  <c r="F57" i="1"/>
  <c r="J22" i="1"/>
  <c r="J29" i="1"/>
  <c r="J28" i="1"/>
  <c r="J27" i="1"/>
  <c r="J25" i="1"/>
  <c r="J23" i="1"/>
  <c r="J24" i="1"/>
  <c r="J18" i="1"/>
  <c r="J19" i="1"/>
  <c r="J20" i="1"/>
  <c r="J6" i="1"/>
  <c r="G16" i="1"/>
  <c r="D57" i="1" l="1"/>
  <c r="J8" i="1"/>
  <c r="J7" i="1"/>
  <c r="G4" i="1"/>
  <c r="G57" i="1" s="1"/>
  <c r="J5" i="1"/>
</calcChain>
</file>

<file path=xl/sharedStrings.xml><?xml version="1.0" encoding="utf-8"?>
<sst xmlns="http://schemas.openxmlformats.org/spreadsheetml/2006/main" count="135" uniqueCount="82">
  <si>
    <t>Contas</t>
  </si>
  <si>
    <t>Entradas</t>
  </si>
  <si>
    <t>Alugueis</t>
  </si>
  <si>
    <t>Dividendos</t>
  </si>
  <si>
    <t>Pró-labore</t>
  </si>
  <si>
    <t>Rend. de aplicações</t>
  </si>
  <si>
    <t>Renda extra</t>
  </si>
  <si>
    <t>Doações</t>
  </si>
  <si>
    <t>Presentes</t>
  </si>
  <si>
    <t>Comissões / gratif.</t>
  </si>
  <si>
    <t>Salário líquido</t>
  </si>
  <si>
    <t>Saídas</t>
  </si>
  <si>
    <t>Aluguel</t>
  </si>
  <si>
    <t>Financiamento Casa</t>
  </si>
  <si>
    <t>Plano de Saúde</t>
  </si>
  <si>
    <t>Energia Elétrica</t>
  </si>
  <si>
    <t>Água</t>
  </si>
  <si>
    <t>IPTU</t>
  </si>
  <si>
    <t>IPVA</t>
  </si>
  <si>
    <t>Mens. Educacionais</t>
  </si>
  <si>
    <t>Farmácia</t>
  </si>
  <si>
    <t>Supermercado</t>
  </si>
  <si>
    <t>Condomínio</t>
  </si>
  <si>
    <t>Combustível</t>
  </si>
  <si>
    <t>Bônus ou PLR</t>
  </si>
  <si>
    <t>Empréstimos tomados</t>
  </si>
  <si>
    <t>Restaurantes e delivery</t>
  </si>
  <si>
    <t>Roupas, acessórios e eletrônicos</t>
  </si>
  <si>
    <t>Seguro residencial</t>
  </si>
  <si>
    <t>Moradia</t>
  </si>
  <si>
    <t>Seguro veicular</t>
  </si>
  <si>
    <t>Estacionamento</t>
  </si>
  <si>
    <t>Manutenção da casa</t>
  </si>
  <si>
    <t>Móveis e utensílios</t>
  </si>
  <si>
    <t>Táxi ou Aplicativo de Transporte</t>
  </si>
  <si>
    <t>Vale Transporte</t>
  </si>
  <si>
    <t>Viagens</t>
  </si>
  <si>
    <t>Transporte</t>
  </si>
  <si>
    <t>Financiamento Carro / Moto</t>
  </si>
  <si>
    <t>Manutenção do Carro / Moto</t>
  </si>
  <si>
    <t>DPVAT e Licenciamento</t>
  </si>
  <si>
    <t>Tratamentos particulares</t>
  </si>
  <si>
    <t>Saúde</t>
  </si>
  <si>
    <t>Empregado</t>
  </si>
  <si>
    <t>Aposentadoria</t>
  </si>
  <si>
    <t>Pensão</t>
  </si>
  <si>
    <t>Investidor</t>
  </si>
  <si>
    <t>Empreendedor</t>
  </si>
  <si>
    <t>Suprimentos</t>
  </si>
  <si>
    <t>Educação</t>
  </si>
  <si>
    <t>Material Escolar</t>
  </si>
  <si>
    <t>Anuidades de cartões</t>
  </si>
  <si>
    <t>Entretenimento</t>
  </si>
  <si>
    <t>Telefonia Celular</t>
  </si>
  <si>
    <t>Gás</t>
  </si>
  <si>
    <t>Internet e Telefonia Fixa</t>
  </si>
  <si>
    <t>Serviços de Streaming</t>
  </si>
  <si>
    <t>Tv por assinatura</t>
  </si>
  <si>
    <t>Shows, cinema, e outras saídas</t>
  </si>
  <si>
    <t>Celular</t>
  </si>
  <si>
    <t>Seguro de Vida</t>
  </si>
  <si>
    <t>Taxas</t>
  </si>
  <si>
    <t>Empréstimos</t>
  </si>
  <si>
    <t>Multas e juros por atraso</t>
  </si>
  <si>
    <t>Filantropia</t>
  </si>
  <si>
    <t>Academia</t>
  </si>
  <si>
    <t>Outros</t>
  </si>
  <si>
    <t>Classificação</t>
  </si>
  <si>
    <t>Mês 01</t>
  </si>
  <si>
    <t>Mês 02</t>
  </si>
  <si>
    <t>Mês 03</t>
  </si>
  <si>
    <t>Análise da situação financeira pessoal - valores mensais</t>
  </si>
  <si>
    <t>Composição de entradas</t>
  </si>
  <si>
    <t>Extra</t>
  </si>
  <si>
    <t>Média Mensal</t>
  </si>
  <si>
    <t>R$</t>
  </si>
  <si>
    <t>Fontes</t>
  </si>
  <si>
    <t>Composição de saídas</t>
  </si>
  <si>
    <t>Compras diversas</t>
  </si>
  <si>
    <t>Outras</t>
  </si>
  <si>
    <t>Previdência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</si>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</sst>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43" fontId="1" fillId="0" borderId="0" xfId="1" applyFont="1"/>
    <xf numFmtId="43" fontId="2" fillId="0" borderId="0" xfId="1" applyFont="1"/>
    <xf numFmtId="0" fontId="2" fillId="0" borderId="0" xfId="0" applyFont="1" applyAlignment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43" fontId="5" fillId="0" borderId="0" xfId="1" applyFont="1"/>
    <xf numFmtId="0" fontId="4" fillId="4" borderId="0" xfId="0" applyFont="1" applyFill="1" applyAlignment="1">
      <alignment horizontal="right"/>
    </xf>
    <xf numFmtId="0" fontId="4" fillId="4" borderId="4" xfId="0" applyFont="1" applyFill="1" applyBorder="1" applyAlignment="1">
      <alignment horizontal="right"/>
    </xf>
    <xf numFmtId="0" fontId="4" fillId="4" borderId="9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5" borderId="0" xfId="0" applyFont="1" applyFill="1" applyAlignment="1">
      <alignment horizontal="right"/>
    </xf>
    <xf numFmtId="43" fontId="2" fillId="0" borderId="0" xfId="0" applyNumberFormat="1" applyFont="1" applyFill="1"/>
  </cellXfs>
  <cellStyles count="2">
    <cellStyle name="Normal" xfId="0" builtinId="0"/>
    <cellStyle name="Vírgula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Composição de Entradas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'Análise financeira pessoal simp'!$I$3</c:f>
              <c:strCache>
                <c:ptCount val="1"/>
                <c:pt idx="0">
                  <c:v>Fontes</c:v>
                </c:pt>
              </c:strCache>
            </c:strRef>
          </c:tx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DF-419A-9F85-F22B92132C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61-416D-A838-A05B6E613387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4DF-419A-9F85-F22B92132C1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C61-416D-A838-A05B6E6133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C61-416D-A838-A05B6E61338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4DF-419A-9F85-F22B92132C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financeira pessoal simp'!$I$4:$I$8</c:f>
              <c:strCache>
                <c:ptCount val="5"/>
                <c:pt idx="0">
                  <c:v>Empregado</c:v>
                </c:pt>
                <c:pt idx="1">
                  <c:v>Investidor</c:v>
                </c:pt>
                <c:pt idx="2">
                  <c:v>Empreendedor</c:v>
                </c:pt>
                <c:pt idx="3">
                  <c:v>Extra</c:v>
                </c:pt>
                <c:pt idx="4">
                  <c:v>Previdência</c:v>
                </c:pt>
              </c:strCache>
            </c:strRef>
          </c:cat>
          <c:val>
            <c:numRef>
              <c:f>'Análise financeira pessoal simp'!$J$4:$J$8</c:f>
              <c:numCache>
                <c:formatCode>_(* #,##0.00_);_(* \(#,##0.00\);_(* "-"??_);_(@_)</c:formatCode>
                <c:ptCount val="5"/>
                <c:pt idx="0">
                  <c:v>2966.6666666666665</c:v>
                </c:pt>
                <c:pt idx="1">
                  <c:v>780</c:v>
                </c:pt>
                <c:pt idx="2">
                  <c:v>0</c:v>
                </c:pt>
                <c:pt idx="3">
                  <c:v>300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F-419A-9F85-F22B92132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Composição de Saídas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'Análise financeira pessoal simp'!$I$17</c:f>
              <c:strCache>
                <c:ptCount val="1"/>
                <c:pt idx="0">
                  <c:v>Fontes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F9-46C2-8DF8-4846C20C95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F9-46C2-8DF8-4846C20C95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F9-46C2-8DF8-4846C20C95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F9-46C2-8DF8-4846C20C95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F9-46C2-8DF8-4846C20C956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ABC-460E-B5BD-AA078E23A4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ABC-460E-B5BD-AA078E23A4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ABC-460E-B5BD-AA078E23A4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ABC-460E-B5BD-AA078E23A4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ABC-460E-B5BD-AA078E23A42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ABC-460E-B5BD-AA078E23A42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ABC-460E-B5BD-AA078E23A4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financeira pessoal simp'!$I$18:$I$29</c:f>
              <c:strCache>
                <c:ptCount val="12"/>
                <c:pt idx="0">
                  <c:v>Moradia</c:v>
                </c:pt>
                <c:pt idx="1">
                  <c:v>Transporte</c:v>
                </c:pt>
                <c:pt idx="2">
                  <c:v>Saúde</c:v>
                </c:pt>
                <c:pt idx="3">
                  <c:v>Suprimentos</c:v>
                </c:pt>
                <c:pt idx="4">
                  <c:v>Celular</c:v>
                </c:pt>
                <c:pt idx="5">
                  <c:v>Educação</c:v>
                </c:pt>
                <c:pt idx="6">
                  <c:v>Entretenimento</c:v>
                </c:pt>
                <c:pt idx="7">
                  <c:v>Compras diversas</c:v>
                </c:pt>
                <c:pt idx="8">
                  <c:v>Empréstimos</c:v>
                </c:pt>
                <c:pt idx="9">
                  <c:v>Taxas</c:v>
                </c:pt>
                <c:pt idx="10">
                  <c:v>Filantropia</c:v>
                </c:pt>
                <c:pt idx="11">
                  <c:v>Outras</c:v>
                </c:pt>
              </c:strCache>
            </c:strRef>
          </c:cat>
          <c:val>
            <c:numRef>
              <c:f>'Análise financeira pessoal simp'!$J$18:$J$29</c:f>
              <c:numCache>
                <c:formatCode>_(* #,##0.00_);_(* \(#,##0.00\);_(* "-"??_);_(@_)</c:formatCode>
                <c:ptCount val="12"/>
                <c:pt idx="0">
                  <c:v>496.66666666666669</c:v>
                </c:pt>
                <c:pt idx="1">
                  <c:v>525</c:v>
                </c:pt>
                <c:pt idx="2">
                  <c:v>0</c:v>
                </c:pt>
                <c:pt idx="3">
                  <c:v>300</c:v>
                </c:pt>
                <c:pt idx="4">
                  <c:v>50</c:v>
                </c:pt>
                <c:pt idx="5">
                  <c:v>0</c:v>
                </c:pt>
                <c:pt idx="6">
                  <c:v>260</c:v>
                </c:pt>
                <c:pt idx="7">
                  <c:v>40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F9-46C2-8DF8-4846C20C9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327659</xdr:colOff>
      <xdr:row>1</xdr:row>
      <xdr:rowOff>57150</xdr:rowOff>
    </xdr:from>
    <xdr:to>
      <xdr:col>18</xdr:col>
      <xdr:colOff>581890</xdr:colOff>
      <xdr:row>27</xdr:row>
      <xdr:rowOff>136316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2F1CAF-3EC9-4098-991E-9BAF9AE866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335280</xdr:colOff>
      <xdr:row>29</xdr:row>
      <xdr:rowOff>27015</xdr:rowOff>
    </xdr:from>
    <xdr:to>
      <xdr:col>18</xdr:col>
      <xdr:colOff>577830</xdr:colOff>
      <xdr:row>55</xdr:row>
      <xdr:rowOff>96980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54EF34-E5FC-48D7-8225-A5F8764B7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7"/>
  <sheetViews>
    <sheetView showGridLines="0" tabSelected="1" zoomScaleNormal="100" workbookViewId="0">
      <selection activeCell="I9" sqref="I9"/>
    </sheetView>
  </sheetViews>
  <sheetFormatPr defaultRowHeight="12" x14ac:dyDescent="0.25"/>
  <cols>
    <col min="1" max="1" width="2.21875" style="1" customWidth="1"/>
    <col min="2" max="2" width="12.88671875" style="4" bestFit="1" customWidth="1"/>
    <col min="3" max="3" width="24.6640625" style="1" bestFit="1" customWidth="1"/>
    <col min="4" max="7" width="13.21875" style="1" customWidth="1"/>
    <col min="8" max="8" width="2.6640625" style="1" customWidth="1"/>
    <col min="9" max="9" width="17.77734375" style="1" bestFit="1" customWidth="1"/>
    <col min="10" max="10" width="7.44140625" style="1" bestFit="1" customWidth="1"/>
    <col min="11" max="16384" width="8.88671875" style="1"/>
  </cols>
  <sheetData>
    <row r="1" spans="2:11" ht="7.2" customHeight="1" x14ac:dyDescent="0.25"/>
    <row r="2" spans="2:11" x14ac:dyDescent="0.25">
      <c r="B2" s="19" t="s">
        <v>71</v>
      </c>
      <c r="C2" s="20"/>
      <c r="D2" s="20"/>
      <c r="E2" s="20"/>
      <c r="F2" s="20"/>
      <c r="G2" s="21"/>
      <c r="I2" s="19" t="s">
        <v>72</v>
      </c>
      <c r="J2" s="21"/>
      <c r="K2" s="8"/>
    </row>
    <row r="3" spans="2:11" x14ac:dyDescent="0.25">
      <c r="B3" s="9" t="s">
        <v>67</v>
      </c>
      <c r="C3" s="10" t="s">
        <v>0</v>
      </c>
      <c r="D3" s="11" t="s">
        <v>68</v>
      </c>
      <c r="E3" s="11" t="s">
        <v>69</v>
      </c>
      <c r="F3" s="11" t="s">
        <v>70</v>
      </c>
      <c r="G3" s="12" t="s">
        <v>74</v>
      </c>
      <c r="I3" s="13" t="s">
        <v>76</v>
      </c>
      <c r="J3" s="14" t="s">
        <v>75</v>
      </c>
      <c r="K3" s="2"/>
    </row>
    <row r="4" spans="2:11" x14ac:dyDescent="0.25">
      <c r="B4" s="17" t="s">
        <v>1</v>
      </c>
      <c r="C4" s="18"/>
      <c r="D4" s="7">
        <f>SUM(D5:D15)</f>
        <v>4180</v>
      </c>
      <c r="E4" s="7">
        <f>SUM(E5:E15)</f>
        <v>3980</v>
      </c>
      <c r="F4" s="7">
        <f>SUM(F5:F15)</f>
        <v>3980</v>
      </c>
      <c r="G4" s="7">
        <f>IFERROR(AVERAGE(D4:F4),0)</f>
        <v>4046.6666666666665</v>
      </c>
      <c r="I4" s="1" t="s">
        <v>43</v>
      </c>
      <c r="J4" s="6">
        <f ca="1">SUMIF($B$4:$G$15,I4,$G$4:$G$15)</f>
        <v>2966.6666666666665</v>
      </c>
    </row>
    <row r="5" spans="2:11" x14ac:dyDescent="0.25">
      <c r="B5" s="4" t="s">
        <v>43</v>
      </c>
      <c r="C5" s="3" t="s">
        <v>10</v>
      </c>
      <c r="D5" s="15">
        <v>2800</v>
      </c>
      <c r="E5" s="15">
        <v>2800</v>
      </c>
      <c r="F5" s="15">
        <v>2800</v>
      </c>
      <c r="G5" s="6">
        <f t="shared" ref="G5:G56" si="0">IFERROR(AVERAGE(D5:F5),0)</f>
        <v>2800</v>
      </c>
      <c r="I5" s="1" t="s">
        <v>46</v>
      </c>
      <c r="J5" s="6">
        <f t="shared" ref="J5:J8" ca="1" si="1">SUMIF($B$4:$G$15,I5,$G$4:$G$15)</f>
        <v>780</v>
      </c>
    </row>
    <row r="6" spans="2:11" x14ac:dyDescent="0.25">
      <c r="B6" s="4" t="s">
        <v>43</v>
      </c>
      <c r="C6" s="3" t="s">
        <v>9</v>
      </c>
      <c r="D6" s="15">
        <v>300</v>
      </c>
      <c r="E6" s="15">
        <v>100</v>
      </c>
      <c r="F6" s="15">
        <v>100</v>
      </c>
      <c r="G6" s="6">
        <f t="shared" si="0"/>
        <v>166.66666666666666</v>
      </c>
      <c r="I6" s="1" t="s">
        <v>47</v>
      </c>
      <c r="J6" s="6">
        <f t="shared" ca="1" si="1"/>
        <v>0</v>
      </c>
    </row>
    <row r="7" spans="2:11" x14ac:dyDescent="0.25">
      <c r="B7" s="4" t="s">
        <v>43</v>
      </c>
      <c r="C7" s="3" t="s">
        <v>24</v>
      </c>
      <c r="D7" s="15">
        <v>0</v>
      </c>
      <c r="E7" s="15">
        <v>0</v>
      </c>
      <c r="F7" s="15">
        <v>0</v>
      </c>
      <c r="G7" s="6">
        <f t="shared" si="0"/>
        <v>0</v>
      </c>
      <c r="I7" s="1" t="s">
        <v>73</v>
      </c>
      <c r="J7" s="6">
        <f t="shared" ca="1" si="1"/>
        <v>300</v>
      </c>
    </row>
    <row r="8" spans="2:11" x14ac:dyDescent="0.25">
      <c r="B8" s="4" t="s">
        <v>46</v>
      </c>
      <c r="C8" s="3" t="s">
        <v>5</v>
      </c>
      <c r="D8" s="15">
        <f>30000*0.006</f>
        <v>180</v>
      </c>
      <c r="E8" s="15">
        <f t="shared" ref="E8:F8" si="2">30000*0.006</f>
        <v>180</v>
      </c>
      <c r="F8" s="15">
        <f t="shared" si="2"/>
        <v>180</v>
      </c>
      <c r="G8" s="6">
        <f t="shared" si="0"/>
        <v>180</v>
      </c>
      <c r="I8" s="1" t="s">
        <v>80</v>
      </c>
      <c r="J8" s="6">
        <f t="shared" ca="1" si="1"/>
        <v>0</v>
      </c>
    </row>
    <row r="9" spans="2:11" x14ac:dyDescent="0.25">
      <c r="B9" s="4" t="s">
        <v>46</v>
      </c>
      <c r="C9" s="3" t="s">
        <v>2</v>
      </c>
      <c r="D9" s="15">
        <v>600</v>
      </c>
      <c r="E9" s="15">
        <v>600</v>
      </c>
      <c r="F9" s="15">
        <v>600</v>
      </c>
      <c r="G9" s="6">
        <f t="shared" si="0"/>
        <v>600</v>
      </c>
      <c r="J9" s="6"/>
    </row>
    <row r="10" spans="2:11" x14ac:dyDescent="0.25">
      <c r="B10" s="4" t="s">
        <v>47</v>
      </c>
      <c r="C10" s="3" t="s">
        <v>4</v>
      </c>
      <c r="D10" s="15">
        <v>0</v>
      </c>
      <c r="E10" s="15">
        <v>0</v>
      </c>
      <c r="F10" s="15">
        <v>0</v>
      </c>
      <c r="G10" s="6">
        <f t="shared" si="0"/>
        <v>0</v>
      </c>
    </row>
    <row r="11" spans="2:11" x14ac:dyDescent="0.25">
      <c r="B11" s="4" t="s">
        <v>47</v>
      </c>
      <c r="C11" s="3" t="s">
        <v>3</v>
      </c>
      <c r="D11" s="15">
        <v>0</v>
      </c>
      <c r="E11" s="15">
        <v>0</v>
      </c>
      <c r="F11" s="15">
        <v>0</v>
      </c>
      <c r="G11" s="6">
        <f t="shared" si="0"/>
        <v>0</v>
      </c>
    </row>
    <row r="12" spans="2:11" x14ac:dyDescent="0.25">
      <c r="B12" s="4" t="s">
        <v>73</v>
      </c>
      <c r="C12" s="3" t="s">
        <v>6</v>
      </c>
      <c r="D12" s="15">
        <v>300</v>
      </c>
      <c r="E12" s="15">
        <v>300</v>
      </c>
      <c r="F12" s="15">
        <v>300</v>
      </c>
      <c r="G12" s="6">
        <f t="shared" si="0"/>
        <v>300</v>
      </c>
    </row>
    <row r="13" spans="2:11" x14ac:dyDescent="0.25">
      <c r="B13" s="4" t="s">
        <v>73</v>
      </c>
      <c r="C13" s="3" t="s">
        <v>8</v>
      </c>
      <c r="D13" s="15">
        <v>0</v>
      </c>
      <c r="E13" s="15">
        <v>0</v>
      </c>
      <c r="F13" s="15">
        <v>0</v>
      </c>
      <c r="G13" s="6">
        <f t="shared" si="0"/>
        <v>0</v>
      </c>
    </row>
    <row r="14" spans="2:11" x14ac:dyDescent="0.25">
      <c r="B14" s="4" t="s">
        <v>80</v>
      </c>
      <c r="C14" s="3" t="s">
        <v>44</v>
      </c>
      <c r="D14" s="15">
        <v>0</v>
      </c>
      <c r="E14" s="15">
        <v>0</v>
      </c>
      <c r="F14" s="15">
        <v>0</v>
      </c>
      <c r="G14" s="6">
        <f t="shared" si="0"/>
        <v>0</v>
      </c>
    </row>
    <row r="15" spans="2:11" x14ac:dyDescent="0.25">
      <c r="B15" s="4" t="s">
        <v>80</v>
      </c>
      <c r="C15" s="3" t="s">
        <v>45</v>
      </c>
      <c r="D15" s="15">
        <v>0</v>
      </c>
      <c r="E15" s="15">
        <v>0</v>
      </c>
      <c r="F15" s="15">
        <v>0</v>
      </c>
      <c r="G15" s="6">
        <f t="shared" si="0"/>
        <v>0</v>
      </c>
    </row>
    <row r="16" spans="2:11" x14ac:dyDescent="0.25">
      <c r="B16" s="16" t="s">
        <v>11</v>
      </c>
      <c r="C16" s="16"/>
      <c r="D16" s="7">
        <f>SUM(D17:D56)</f>
        <v>1670</v>
      </c>
      <c r="E16" s="7">
        <f>SUM(E17:E56)</f>
        <v>1675</v>
      </c>
      <c r="F16" s="7">
        <f>SUM(F17:F56)</f>
        <v>1670</v>
      </c>
      <c r="G16" s="7">
        <f t="shared" si="0"/>
        <v>1671.6666666666667</v>
      </c>
      <c r="I16" s="19" t="s">
        <v>77</v>
      </c>
      <c r="J16" s="21"/>
    </row>
    <row r="17" spans="2:10" x14ac:dyDescent="0.25">
      <c r="B17" s="4" t="s">
        <v>29</v>
      </c>
      <c r="C17" s="3" t="s">
        <v>12</v>
      </c>
      <c r="D17" s="15">
        <v>0</v>
      </c>
      <c r="E17" s="15">
        <v>0</v>
      </c>
      <c r="F17" s="15">
        <v>0</v>
      </c>
      <c r="G17" s="6">
        <f t="shared" si="0"/>
        <v>0</v>
      </c>
      <c r="I17" s="13" t="s">
        <v>76</v>
      </c>
      <c r="J17" s="14" t="s">
        <v>75</v>
      </c>
    </row>
    <row r="18" spans="2:10" x14ac:dyDescent="0.25">
      <c r="B18" s="4" t="s">
        <v>29</v>
      </c>
      <c r="C18" s="3" t="s">
        <v>22</v>
      </c>
      <c r="D18" s="15">
        <v>230</v>
      </c>
      <c r="E18" s="15">
        <v>230</v>
      </c>
      <c r="F18" s="15">
        <v>230</v>
      </c>
      <c r="G18" s="6">
        <f t="shared" si="0"/>
        <v>230</v>
      </c>
      <c r="I18" s="4" t="s">
        <v>29</v>
      </c>
      <c r="J18" s="6">
        <f ca="1">SUMIF($B$17:$G$56,I18,$G$17:$G$56)</f>
        <v>496.66666666666669</v>
      </c>
    </row>
    <row r="19" spans="2:10" x14ac:dyDescent="0.25">
      <c r="B19" s="4" t="s">
        <v>29</v>
      </c>
      <c r="C19" s="3" t="s">
        <v>13</v>
      </c>
      <c r="D19" s="15">
        <v>0</v>
      </c>
      <c r="E19" s="15">
        <v>0</v>
      </c>
      <c r="F19" s="15">
        <v>0</v>
      </c>
      <c r="G19" s="6">
        <f t="shared" si="0"/>
        <v>0</v>
      </c>
      <c r="I19" s="4" t="s">
        <v>37</v>
      </c>
      <c r="J19" s="6">
        <f t="shared" ref="J19:J28" ca="1" si="3">SUMIF($B$17:$G$56,I19,$G$17:$G$56)</f>
        <v>525</v>
      </c>
    </row>
    <row r="20" spans="2:10" x14ac:dyDescent="0.25">
      <c r="B20" s="4" t="s">
        <v>29</v>
      </c>
      <c r="C20" s="3" t="s">
        <v>17</v>
      </c>
      <c r="D20" s="15">
        <f>300/12</f>
        <v>25</v>
      </c>
      <c r="E20" s="15">
        <f t="shared" ref="E20:F20" si="4">300/12</f>
        <v>25</v>
      </c>
      <c r="F20" s="15">
        <f t="shared" si="4"/>
        <v>25</v>
      </c>
      <c r="G20" s="6">
        <f t="shared" si="0"/>
        <v>25</v>
      </c>
      <c r="I20" s="4" t="s">
        <v>42</v>
      </c>
      <c r="J20" s="6">
        <f t="shared" ca="1" si="3"/>
        <v>0</v>
      </c>
    </row>
    <row r="21" spans="2:10" x14ac:dyDescent="0.25">
      <c r="B21" s="4" t="s">
        <v>29</v>
      </c>
      <c r="C21" s="3" t="s">
        <v>15</v>
      </c>
      <c r="D21" s="15">
        <v>90</v>
      </c>
      <c r="E21" s="15">
        <v>92</v>
      </c>
      <c r="F21" s="15">
        <v>85</v>
      </c>
      <c r="G21" s="6">
        <f t="shared" si="0"/>
        <v>89</v>
      </c>
      <c r="I21" s="4" t="s">
        <v>48</v>
      </c>
      <c r="J21" s="6">
        <f t="shared" ca="1" si="3"/>
        <v>300</v>
      </c>
    </row>
    <row r="22" spans="2:10" x14ac:dyDescent="0.25">
      <c r="B22" s="4" t="s">
        <v>29</v>
      </c>
      <c r="C22" s="3" t="s">
        <v>16</v>
      </c>
      <c r="D22" s="15">
        <v>40</v>
      </c>
      <c r="E22" s="15">
        <v>43</v>
      </c>
      <c r="F22" s="15">
        <v>45</v>
      </c>
      <c r="G22" s="6">
        <f t="shared" si="0"/>
        <v>42.666666666666664</v>
      </c>
      <c r="I22" s="4" t="s">
        <v>59</v>
      </c>
      <c r="J22" s="6">
        <f t="shared" ca="1" si="3"/>
        <v>50</v>
      </c>
    </row>
    <row r="23" spans="2:10" x14ac:dyDescent="0.25">
      <c r="B23" s="4" t="s">
        <v>29</v>
      </c>
      <c r="C23" s="3" t="s">
        <v>55</v>
      </c>
      <c r="D23" s="15">
        <v>60</v>
      </c>
      <c r="E23" s="15">
        <v>60</v>
      </c>
      <c r="F23" s="15">
        <v>60</v>
      </c>
      <c r="G23" s="6">
        <f t="shared" si="0"/>
        <v>60</v>
      </c>
      <c r="I23" s="4" t="s">
        <v>49</v>
      </c>
      <c r="J23" s="6">
        <f t="shared" ca="1" si="3"/>
        <v>0</v>
      </c>
    </row>
    <row r="24" spans="2:10" x14ac:dyDescent="0.25">
      <c r="B24" s="4" t="s">
        <v>29</v>
      </c>
      <c r="C24" s="3" t="s">
        <v>54</v>
      </c>
      <c r="D24" s="15">
        <v>40</v>
      </c>
      <c r="E24" s="15">
        <v>40</v>
      </c>
      <c r="F24" s="15">
        <v>40</v>
      </c>
      <c r="G24" s="6">
        <f t="shared" si="0"/>
        <v>40</v>
      </c>
      <c r="I24" s="4" t="s">
        <v>52</v>
      </c>
      <c r="J24" s="6">
        <f ca="1">SUMIF($B$17:$G$56,I24,$G$17:$G$56)</f>
        <v>260</v>
      </c>
    </row>
    <row r="25" spans="2:10" x14ac:dyDescent="0.25">
      <c r="B25" s="4" t="s">
        <v>29</v>
      </c>
      <c r="C25" s="3" t="s">
        <v>32</v>
      </c>
      <c r="D25" s="15">
        <v>10</v>
      </c>
      <c r="E25" s="15">
        <v>10</v>
      </c>
      <c r="F25" s="15">
        <v>10</v>
      </c>
      <c r="G25" s="6">
        <f t="shared" si="0"/>
        <v>10</v>
      </c>
      <c r="I25" s="4" t="s">
        <v>78</v>
      </c>
      <c r="J25" s="6">
        <f t="shared" ca="1" si="3"/>
        <v>40</v>
      </c>
    </row>
    <row r="26" spans="2:10" x14ac:dyDescent="0.25">
      <c r="B26" s="4" t="s">
        <v>29</v>
      </c>
      <c r="C26" s="3" t="s">
        <v>28</v>
      </c>
      <c r="D26" s="15">
        <v>0</v>
      </c>
      <c r="E26" s="15">
        <v>0</v>
      </c>
      <c r="F26" s="15">
        <v>0</v>
      </c>
      <c r="G26" s="6">
        <f t="shared" si="0"/>
        <v>0</v>
      </c>
      <c r="I26" s="4" t="s">
        <v>62</v>
      </c>
      <c r="J26" s="6">
        <f t="shared" ca="1" si="3"/>
        <v>0</v>
      </c>
    </row>
    <row r="27" spans="2:10" ht="12" customHeight="1" x14ac:dyDescent="0.25">
      <c r="B27" s="4" t="s">
        <v>37</v>
      </c>
      <c r="C27" s="3" t="s">
        <v>38</v>
      </c>
      <c r="D27" s="15">
        <v>0</v>
      </c>
      <c r="E27" s="15">
        <v>0</v>
      </c>
      <c r="F27" s="15">
        <v>0</v>
      </c>
      <c r="G27" s="6">
        <f t="shared" si="0"/>
        <v>0</v>
      </c>
      <c r="I27" s="4" t="s">
        <v>61</v>
      </c>
      <c r="J27" s="6">
        <f t="shared" ca="1" si="3"/>
        <v>0</v>
      </c>
    </row>
    <row r="28" spans="2:10" x14ac:dyDescent="0.25">
      <c r="B28" s="4" t="s">
        <v>37</v>
      </c>
      <c r="C28" s="3" t="s">
        <v>23</v>
      </c>
      <c r="D28" s="15">
        <v>0</v>
      </c>
      <c r="E28" s="15">
        <v>0</v>
      </c>
      <c r="F28" s="15">
        <v>0</v>
      </c>
      <c r="G28" s="6">
        <f t="shared" si="0"/>
        <v>0</v>
      </c>
      <c r="I28" s="4" t="s">
        <v>64</v>
      </c>
      <c r="J28" s="6">
        <f t="shared" ca="1" si="3"/>
        <v>0</v>
      </c>
    </row>
    <row r="29" spans="2:10" x14ac:dyDescent="0.25">
      <c r="B29" s="4" t="s">
        <v>37</v>
      </c>
      <c r="C29" s="3" t="s">
        <v>39</v>
      </c>
      <c r="D29" s="15">
        <v>0</v>
      </c>
      <c r="E29" s="15">
        <v>0</v>
      </c>
      <c r="F29" s="15">
        <v>0</v>
      </c>
      <c r="G29" s="6">
        <f t="shared" si="0"/>
        <v>0</v>
      </c>
      <c r="I29" s="4" t="s">
        <v>79</v>
      </c>
      <c r="J29" s="6">
        <f ca="1">SUMIF($B$17:$G$56,I29,$G$17:$G$56)</f>
        <v>0</v>
      </c>
    </row>
    <row r="30" spans="2:10" x14ac:dyDescent="0.25">
      <c r="B30" s="4" t="s">
        <v>37</v>
      </c>
      <c r="C30" s="3" t="s">
        <v>18</v>
      </c>
      <c r="D30" s="15">
        <v>0</v>
      </c>
      <c r="E30" s="15">
        <v>0</v>
      </c>
      <c r="F30" s="15">
        <v>0</v>
      </c>
      <c r="G30" s="6">
        <f t="shared" si="0"/>
        <v>0</v>
      </c>
    </row>
    <row r="31" spans="2:10" x14ac:dyDescent="0.25">
      <c r="B31" s="4" t="s">
        <v>37</v>
      </c>
      <c r="C31" s="3" t="s">
        <v>40</v>
      </c>
      <c r="D31" s="15">
        <v>0</v>
      </c>
      <c r="E31" s="15">
        <v>0</v>
      </c>
      <c r="F31" s="15">
        <v>0</v>
      </c>
      <c r="G31" s="6">
        <f t="shared" si="0"/>
        <v>0</v>
      </c>
    </row>
    <row r="32" spans="2:10" x14ac:dyDescent="0.25">
      <c r="B32" s="4" t="s">
        <v>37</v>
      </c>
      <c r="C32" s="3" t="s">
        <v>30</v>
      </c>
      <c r="D32" s="15">
        <v>0</v>
      </c>
      <c r="E32" s="15">
        <v>0</v>
      </c>
      <c r="F32" s="15">
        <v>0</v>
      </c>
      <c r="G32" s="6">
        <f t="shared" si="0"/>
        <v>0</v>
      </c>
    </row>
    <row r="33" spans="2:7" x14ac:dyDescent="0.25">
      <c r="B33" s="4" t="s">
        <v>37</v>
      </c>
      <c r="C33" s="3" t="s">
        <v>31</v>
      </c>
      <c r="D33" s="15">
        <v>0</v>
      </c>
      <c r="E33" s="15">
        <v>0</v>
      </c>
      <c r="F33" s="15">
        <v>0</v>
      </c>
      <c r="G33" s="6">
        <f t="shared" si="0"/>
        <v>0</v>
      </c>
    </row>
    <row r="34" spans="2:7" x14ac:dyDescent="0.25">
      <c r="B34" s="4" t="s">
        <v>37</v>
      </c>
      <c r="C34" s="3" t="s">
        <v>34</v>
      </c>
      <c r="D34" s="15">
        <f>25*21</f>
        <v>525</v>
      </c>
      <c r="E34" s="15">
        <f t="shared" ref="E34:F34" si="5">25*21</f>
        <v>525</v>
      </c>
      <c r="F34" s="15">
        <f t="shared" si="5"/>
        <v>525</v>
      </c>
      <c r="G34" s="6">
        <f t="shared" si="0"/>
        <v>525</v>
      </c>
    </row>
    <row r="35" spans="2:7" x14ac:dyDescent="0.25">
      <c r="B35" s="4" t="s">
        <v>37</v>
      </c>
      <c r="C35" s="3" t="s">
        <v>35</v>
      </c>
      <c r="D35" s="15">
        <v>0</v>
      </c>
      <c r="E35" s="15">
        <v>0</v>
      </c>
      <c r="F35" s="15">
        <v>0</v>
      </c>
      <c r="G35" s="6">
        <f t="shared" si="0"/>
        <v>0</v>
      </c>
    </row>
    <row r="36" spans="2:7" x14ac:dyDescent="0.25">
      <c r="B36" s="4" t="s">
        <v>42</v>
      </c>
      <c r="C36" s="3" t="s">
        <v>65</v>
      </c>
      <c r="D36" s="15">
        <v>0</v>
      </c>
      <c r="E36" s="15">
        <v>0</v>
      </c>
      <c r="F36" s="15">
        <v>0</v>
      </c>
      <c r="G36" s="6">
        <f t="shared" si="0"/>
        <v>0</v>
      </c>
    </row>
    <row r="37" spans="2:7" x14ac:dyDescent="0.25">
      <c r="B37" s="4" t="s">
        <v>42</v>
      </c>
      <c r="C37" s="3" t="s">
        <v>20</v>
      </c>
      <c r="D37" s="15">
        <v>0</v>
      </c>
      <c r="E37" s="15">
        <v>0</v>
      </c>
      <c r="F37" s="15">
        <v>0</v>
      </c>
      <c r="G37" s="6">
        <f t="shared" si="0"/>
        <v>0</v>
      </c>
    </row>
    <row r="38" spans="2:7" x14ac:dyDescent="0.25">
      <c r="B38" s="4" t="s">
        <v>42</v>
      </c>
      <c r="C38" s="3" t="s">
        <v>14</v>
      </c>
      <c r="D38" s="15">
        <v>0</v>
      </c>
      <c r="E38" s="15">
        <v>0</v>
      </c>
      <c r="F38" s="15">
        <v>0</v>
      </c>
      <c r="G38" s="6">
        <f t="shared" si="0"/>
        <v>0</v>
      </c>
    </row>
    <row r="39" spans="2:7" x14ac:dyDescent="0.25">
      <c r="B39" s="4" t="s">
        <v>42</v>
      </c>
      <c r="C39" s="3" t="s">
        <v>41</v>
      </c>
      <c r="D39" s="15">
        <v>0</v>
      </c>
      <c r="E39" s="15">
        <v>0</v>
      </c>
      <c r="F39" s="15">
        <v>0</v>
      </c>
      <c r="G39" s="6">
        <f t="shared" si="0"/>
        <v>0</v>
      </c>
    </row>
    <row r="40" spans="2:7" x14ac:dyDescent="0.25">
      <c r="B40" s="4" t="s">
        <v>42</v>
      </c>
      <c r="C40" s="3" t="s">
        <v>60</v>
      </c>
      <c r="D40" s="15">
        <v>0</v>
      </c>
      <c r="E40" s="15">
        <v>0</v>
      </c>
      <c r="F40" s="15">
        <v>0</v>
      </c>
      <c r="G40" s="6">
        <f t="shared" si="0"/>
        <v>0</v>
      </c>
    </row>
    <row r="41" spans="2:7" x14ac:dyDescent="0.25">
      <c r="B41" s="4" t="s">
        <v>48</v>
      </c>
      <c r="C41" s="3" t="s">
        <v>21</v>
      </c>
      <c r="D41" s="15">
        <v>300</v>
      </c>
      <c r="E41" s="15">
        <v>300</v>
      </c>
      <c r="F41" s="15">
        <v>300</v>
      </c>
      <c r="G41" s="6">
        <f t="shared" si="0"/>
        <v>300</v>
      </c>
    </row>
    <row r="42" spans="2:7" x14ac:dyDescent="0.25">
      <c r="B42" s="4" t="s">
        <v>59</v>
      </c>
      <c r="C42" s="3" t="s">
        <v>53</v>
      </c>
      <c r="D42" s="15">
        <v>50</v>
      </c>
      <c r="E42" s="15">
        <v>50</v>
      </c>
      <c r="F42" s="15">
        <v>50</v>
      </c>
      <c r="G42" s="6">
        <f t="shared" si="0"/>
        <v>50</v>
      </c>
    </row>
    <row r="43" spans="2:7" x14ac:dyDescent="0.25">
      <c r="B43" s="4" t="s">
        <v>49</v>
      </c>
      <c r="C43" s="3" t="s">
        <v>19</v>
      </c>
      <c r="D43" s="15">
        <v>0</v>
      </c>
      <c r="E43" s="15">
        <v>0</v>
      </c>
      <c r="F43" s="15">
        <v>0</v>
      </c>
      <c r="G43" s="6">
        <f t="shared" si="0"/>
        <v>0</v>
      </c>
    </row>
    <row r="44" spans="2:7" x14ac:dyDescent="0.25">
      <c r="B44" s="4" t="s">
        <v>49</v>
      </c>
      <c r="C44" s="3" t="s">
        <v>50</v>
      </c>
      <c r="D44" s="15">
        <v>0</v>
      </c>
      <c r="E44" s="15">
        <v>0</v>
      </c>
      <c r="F44" s="15">
        <v>0</v>
      </c>
      <c r="G44" s="6">
        <f t="shared" si="0"/>
        <v>0</v>
      </c>
    </row>
    <row r="45" spans="2:7" x14ac:dyDescent="0.25">
      <c r="B45" s="4" t="s">
        <v>52</v>
      </c>
      <c r="C45" s="3" t="s">
        <v>58</v>
      </c>
      <c r="D45" s="15">
        <v>120</v>
      </c>
      <c r="E45" s="15">
        <v>120</v>
      </c>
      <c r="F45" s="15">
        <v>120</v>
      </c>
      <c r="G45" s="6">
        <f t="shared" si="0"/>
        <v>120</v>
      </c>
    </row>
    <row r="46" spans="2:7" x14ac:dyDescent="0.25">
      <c r="B46" s="4" t="s">
        <v>52</v>
      </c>
      <c r="C46" s="3" t="s">
        <v>56</v>
      </c>
      <c r="D46" s="15">
        <v>40</v>
      </c>
      <c r="E46" s="15">
        <v>40</v>
      </c>
      <c r="F46" s="15">
        <v>40</v>
      </c>
      <c r="G46" s="6">
        <f t="shared" si="0"/>
        <v>40</v>
      </c>
    </row>
    <row r="47" spans="2:7" x14ac:dyDescent="0.25">
      <c r="B47" s="4" t="s">
        <v>52</v>
      </c>
      <c r="C47" s="3" t="s">
        <v>57</v>
      </c>
      <c r="D47" s="15">
        <v>0</v>
      </c>
      <c r="E47" s="15">
        <v>0</v>
      </c>
      <c r="F47" s="15">
        <v>0</v>
      </c>
      <c r="G47" s="6">
        <f t="shared" si="0"/>
        <v>0</v>
      </c>
    </row>
    <row r="48" spans="2:7" x14ac:dyDescent="0.25">
      <c r="B48" s="4" t="s">
        <v>52</v>
      </c>
      <c r="C48" s="3" t="s">
        <v>36</v>
      </c>
      <c r="D48" s="15">
        <v>0</v>
      </c>
      <c r="E48" s="15">
        <v>0</v>
      </c>
      <c r="F48" s="15">
        <v>0</v>
      </c>
      <c r="G48" s="6">
        <f t="shared" si="0"/>
        <v>0</v>
      </c>
    </row>
    <row r="49" spans="2:7" x14ac:dyDescent="0.25">
      <c r="B49" s="4" t="s">
        <v>52</v>
      </c>
      <c r="C49" s="3" t="s">
        <v>26</v>
      </c>
      <c r="D49" s="15">
        <v>100</v>
      </c>
      <c r="E49" s="15">
        <v>100</v>
      </c>
      <c r="F49" s="15">
        <v>100</v>
      </c>
      <c r="G49" s="6">
        <f t="shared" si="0"/>
        <v>100</v>
      </c>
    </row>
    <row r="50" spans="2:7" x14ac:dyDescent="0.25">
      <c r="B50" s="4" t="s">
        <v>78</v>
      </c>
      <c r="C50" s="3" t="s">
        <v>27</v>
      </c>
      <c r="D50" s="15">
        <v>40</v>
      </c>
      <c r="E50" s="15">
        <v>40</v>
      </c>
      <c r="F50" s="15">
        <v>40</v>
      </c>
      <c r="G50" s="6">
        <f t="shared" si="0"/>
        <v>40</v>
      </c>
    </row>
    <row r="51" spans="2:7" x14ac:dyDescent="0.25">
      <c r="B51" s="4" t="s">
        <v>78</v>
      </c>
      <c r="C51" s="3" t="s">
        <v>33</v>
      </c>
      <c r="D51" s="15">
        <v>0</v>
      </c>
      <c r="E51" s="15">
        <v>0</v>
      </c>
      <c r="F51" s="15">
        <v>0</v>
      </c>
      <c r="G51" s="6">
        <f>IFERROR(AVERAGE(D51:F51),0)</f>
        <v>0</v>
      </c>
    </row>
    <row r="52" spans="2:7" x14ac:dyDescent="0.25">
      <c r="B52" s="4" t="s">
        <v>62</v>
      </c>
      <c r="C52" s="3" t="s">
        <v>25</v>
      </c>
      <c r="D52" s="15">
        <v>0</v>
      </c>
      <c r="E52" s="15">
        <v>0</v>
      </c>
      <c r="F52" s="15">
        <v>0</v>
      </c>
      <c r="G52" s="6">
        <f t="shared" si="0"/>
        <v>0</v>
      </c>
    </row>
    <row r="53" spans="2:7" x14ac:dyDescent="0.25">
      <c r="B53" s="4" t="s">
        <v>61</v>
      </c>
      <c r="C53" s="3" t="s">
        <v>51</v>
      </c>
      <c r="D53" s="15">
        <v>0</v>
      </c>
      <c r="E53" s="15">
        <v>0</v>
      </c>
      <c r="F53" s="15">
        <v>0</v>
      </c>
      <c r="G53" s="6">
        <f t="shared" si="0"/>
        <v>0</v>
      </c>
    </row>
    <row r="54" spans="2:7" x14ac:dyDescent="0.25">
      <c r="B54" s="4" t="s">
        <v>61</v>
      </c>
      <c r="C54" s="3" t="s">
        <v>63</v>
      </c>
      <c r="D54" s="15">
        <v>0</v>
      </c>
      <c r="E54" s="15">
        <v>0</v>
      </c>
      <c r="F54" s="15">
        <v>0</v>
      </c>
      <c r="G54" s="6">
        <f t="shared" si="0"/>
        <v>0</v>
      </c>
    </row>
    <row r="55" spans="2:7" x14ac:dyDescent="0.25">
      <c r="B55" s="4" t="s">
        <v>64</v>
      </c>
      <c r="C55" s="3" t="s">
        <v>7</v>
      </c>
      <c r="D55" s="15">
        <v>0</v>
      </c>
      <c r="E55" s="15">
        <v>0</v>
      </c>
      <c r="F55" s="15">
        <v>0</v>
      </c>
      <c r="G55" s="6">
        <f t="shared" si="0"/>
        <v>0</v>
      </c>
    </row>
    <row r="56" spans="2:7" x14ac:dyDescent="0.25">
      <c r="B56" s="4" t="s">
        <v>79</v>
      </c>
      <c r="C56" s="5" t="s">
        <v>66</v>
      </c>
      <c r="D56" s="15">
        <v>0</v>
      </c>
      <c r="E56" s="15">
        <v>0</v>
      </c>
      <c r="F56" s="15">
        <v>0</v>
      </c>
      <c r="G56" s="6">
        <f t="shared" si="0"/>
        <v>0</v>
      </c>
    </row>
    <row r="57" spans="2:7" x14ac:dyDescent="0.25">
      <c r="B57" s="22" t="s">
        <v>81</v>
      </c>
      <c r="C57" s="22"/>
      <c r="D57" s="23">
        <f>D4-D16</f>
        <v>2510</v>
      </c>
      <c r="E57" s="23">
        <f t="shared" ref="E57:G57" si="6">E4-E16</f>
        <v>2305</v>
      </c>
      <c r="F57" s="23">
        <f t="shared" si="6"/>
        <v>2310</v>
      </c>
      <c r="G57" s="23">
        <f t="shared" si="6"/>
        <v>2375</v>
      </c>
    </row>
  </sheetData>
  <mergeCells count="6">
    <mergeCell ref="B57:C57"/>
    <mergeCell ref="B16:C16"/>
    <mergeCell ref="B4:C4"/>
    <mergeCell ref="B2:G2"/>
    <mergeCell ref="I2:J2"/>
    <mergeCell ref="I16:J16"/>
  </mergeCells>
  <conditionalFormatting sqref="D57:G5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Análise financeira pessoal simp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NOTE-DIRETORIA</dc:creator>
  <cp:lastModifiedBy>wellington alencar</cp:lastModifiedBy>
  <dcterms:created xsi:type="dcterms:W3CDTF">2015-06-05T18:19:34Z</dcterms:created>
  <dcterms:modified xsi:type="dcterms:W3CDTF">2021-02-20T05:37:19Z</dcterms:modified>
</cp:coreProperties>
</file>